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8315" windowHeight="11655"/>
  </bookViews>
  <sheets>
    <sheet name="일일밥집예산보고" sheetId="1" r:id="rId1"/>
    <sheet name="음식판매내역" sheetId="2" r:id="rId2"/>
    <sheet name="2012 사역 내역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33" i="3"/>
  <c r="C33"/>
  <c r="E33" s="1"/>
  <c r="E3" i="2" l="1"/>
  <c r="E4"/>
  <c r="E11" s="1"/>
  <c r="E5"/>
  <c r="E6"/>
  <c r="E7"/>
  <c r="E8"/>
  <c r="E9"/>
  <c r="E10"/>
  <c r="F11"/>
  <c r="I8" i="1"/>
  <c r="J8" s="1"/>
  <c r="C8"/>
  <c r="D6" s="1"/>
  <c r="E5" s="1"/>
  <c r="I7"/>
  <c r="J7" s="1"/>
  <c r="C7"/>
  <c r="J6"/>
  <c r="I6"/>
  <c r="C6"/>
  <c r="I5"/>
  <c r="J5" s="1"/>
  <c r="D5"/>
  <c r="C5"/>
  <c r="K5" l="1"/>
  <c r="I10" s="1"/>
</calcChain>
</file>

<file path=xl/sharedStrings.xml><?xml version="1.0" encoding="utf-8"?>
<sst xmlns="http://schemas.openxmlformats.org/spreadsheetml/2006/main" count="94" uniqueCount="72">
  <si>
    <t>일일밥집 예산보고서(2011.12.01)</t>
    <phoneticPr fontId="2" type="noConversion"/>
  </si>
  <si>
    <t>수입내역</t>
    <phoneticPr fontId="2" type="noConversion"/>
  </si>
  <si>
    <t>수입금액</t>
    <phoneticPr fontId="2" type="noConversion"/>
  </si>
  <si>
    <t>수입합계</t>
    <phoneticPr fontId="2" type="noConversion"/>
  </si>
  <si>
    <t>총합계</t>
    <phoneticPr fontId="2" type="noConversion"/>
  </si>
  <si>
    <t>지출내역</t>
    <phoneticPr fontId="2" type="noConversion"/>
  </si>
  <si>
    <t>지출금액</t>
    <phoneticPr fontId="2" type="noConversion"/>
  </si>
  <si>
    <t>지출합계</t>
    <phoneticPr fontId="2" type="noConversion"/>
  </si>
  <si>
    <t>티 켓 판 매</t>
    <phoneticPr fontId="2" type="noConversion"/>
  </si>
  <si>
    <t>재료</t>
    <phoneticPr fontId="2" type="noConversion"/>
  </si>
  <si>
    <t>음식재료비 
및 음료수</t>
    <phoneticPr fontId="2" type="noConversion"/>
  </si>
  <si>
    <t>현금 
수입</t>
    <phoneticPr fontId="2" type="noConversion"/>
  </si>
  <si>
    <t>현금판매</t>
    <phoneticPr fontId="2" type="noConversion"/>
  </si>
  <si>
    <t>문구류</t>
    <phoneticPr fontId="2" type="noConversion"/>
  </si>
  <si>
    <t>꾸미기 및 
뽑기재료비</t>
    <phoneticPr fontId="2" type="noConversion"/>
  </si>
  <si>
    <t>후원금</t>
    <phoneticPr fontId="2" type="noConversion"/>
  </si>
  <si>
    <t>홍보비</t>
    <phoneticPr fontId="2" type="noConversion"/>
  </si>
  <si>
    <t>현수막및티켓</t>
    <phoneticPr fontId="2" type="noConversion"/>
  </si>
  <si>
    <t>찬조</t>
    <phoneticPr fontId="2" type="noConversion"/>
  </si>
  <si>
    <t>여선교회및
일손청년</t>
    <phoneticPr fontId="2" type="noConversion"/>
  </si>
  <si>
    <t>수고비및
식사비</t>
    <phoneticPr fontId="2" type="noConversion"/>
  </si>
  <si>
    <t>순 이 익</t>
    <phoneticPr fontId="2" type="noConversion"/>
  </si>
  <si>
    <t>▷ 현금: 174만6천5백원(1,746,500)</t>
    <phoneticPr fontId="2" type="noConversion"/>
  </si>
  <si>
    <t>▷ 티켓 : 667장 (3,335,000)</t>
    <phoneticPr fontId="2" type="noConversion"/>
  </si>
  <si>
    <t>※ 후원금 : 12만 5천원 (티켓 3장)</t>
    <phoneticPr fontId="2" type="noConversion"/>
  </si>
  <si>
    <t>TOTAL</t>
    <phoneticPr fontId="2" type="noConversion"/>
  </si>
  <si>
    <t>국   수</t>
    <phoneticPr fontId="2" type="noConversion"/>
  </si>
  <si>
    <t>어   묵</t>
    <phoneticPr fontId="2" type="noConversion"/>
  </si>
  <si>
    <t>김   밥</t>
    <phoneticPr fontId="2" type="noConversion"/>
  </si>
  <si>
    <t>떡볶이</t>
    <phoneticPr fontId="2" type="noConversion"/>
  </si>
  <si>
    <t>김치</t>
    <phoneticPr fontId="2" type="noConversion"/>
  </si>
  <si>
    <t>해물</t>
    <phoneticPr fontId="2" type="noConversion"/>
  </si>
  <si>
    <t>부침개</t>
    <phoneticPr fontId="2" type="noConversion"/>
  </si>
  <si>
    <t>`</t>
    <phoneticPr fontId="2" type="noConversion"/>
  </si>
  <si>
    <t>비빔밥</t>
    <phoneticPr fontId="2" type="noConversion"/>
  </si>
  <si>
    <t>삼계탕</t>
    <phoneticPr fontId="2" type="noConversion"/>
  </si>
  <si>
    <t>비고</t>
    <phoneticPr fontId="2" type="noConversion"/>
  </si>
  <si>
    <t>금 액</t>
    <phoneticPr fontId="2" type="noConversion"/>
  </si>
  <si>
    <t>포 장</t>
    <phoneticPr fontId="2" type="noConversion"/>
  </si>
  <si>
    <t xml:space="preserve"> 현 장</t>
    <phoneticPr fontId="2" type="noConversion"/>
  </si>
  <si>
    <t xml:space="preserve">MENU </t>
    <phoneticPr fontId="2" type="noConversion"/>
  </si>
  <si>
    <t>2011 음식 판매 내역</t>
    <phoneticPr fontId="2" type="noConversion"/>
  </si>
  <si>
    <t>2012 독거노인 사역 지출계획</t>
    <phoneticPr fontId="2" type="noConversion"/>
  </si>
  <si>
    <t>날 짜</t>
    <phoneticPr fontId="2" type="noConversion"/>
  </si>
  <si>
    <t>내 역</t>
    <phoneticPr fontId="2" type="noConversion"/>
  </si>
  <si>
    <t>수 입</t>
    <phoneticPr fontId="2" type="noConversion"/>
  </si>
  <si>
    <t>지 출</t>
    <phoneticPr fontId="2" type="noConversion"/>
  </si>
  <si>
    <t>잔 액</t>
    <phoneticPr fontId="2" type="noConversion"/>
  </si>
  <si>
    <t>비 고</t>
    <phoneticPr fontId="2" type="noConversion"/>
  </si>
  <si>
    <t>전월 이월금액</t>
    <phoneticPr fontId="2" type="noConversion"/>
  </si>
  <si>
    <t>일일밥집 수익</t>
    <phoneticPr fontId="2" type="noConversion"/>
  </si>
  <si>
    <t xml:space="preserve">12월 </t>
    <phoneticPr fontId="2" type="noConversion"/>
  </si>
  <si>
    <t>생활비(두분)</t>
    <phoneticPr fontId="2" type="noConversion"/>
  </si>
  <si>
    <t>생필품(두분)</t>
    <phoneticPr fontId="2" type="noConversion"/>
  </si>
  <si>
    <t>겨울난방비</t>
    <phoneticPr fontId="2" type="noConversion"/>
  </si>
  <si>
    <t xml:space="preserve">1월 </t>
    <phoneticPr fontId="2" type="noConversion"/>
  </si>
  <si>
    <t>생활비(두분)</t>
    <phoneticPr fontId="2" type="noConversion"/>
  </si>
  <si>
    <t>생필품(두분)</t>
    <phoneticPr fontId="2" type="noConversion"/>
  </si>
  <si>
    <t>설선물</t>
    <phoneticPr fontId="2" type="noConversion"/>
  </si>
  <si>
    <t>2월</t>
    <phoneticPr fontId="2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</si>
  <si>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</si>
  <si>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</si>
  <si>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</si>
  <si>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어버이날 선물</t>
    <phoneticPr fontId="2" type="noConversion"/>
  </si>
  <si>
    <t>6월</t>
    <phoneticPr fontId="2" type="noConversion"/>
  </si>
  <si>
    <t>7월</t>
    <phoneticPr fontId="2" type="noConversion"/>
  </si>
  <si>
    <t>8월</t>
    <phoneticPr fontId="2" type="noConversion"/>
  </si>
  <si>
    <t>9월</t>
    <phoneticPr fontId="2" type="noConversion"/>
  </si>
  <si>
    <t>추석선물</t>
    <phoneticPr fontId="2" type="noConversion"/>
  </si>
  <si>
    <t>10월</t>
    <phoneticPr fontId="2" type="noConversion"/>
  </si>
  <si>
    <t>11월</t>
    <phoneticPr fontId="2" type="noConversion"/>
  </si>
  <si>
    <t>TOTAL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</si>
</sst>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mm&quot;월&quot;\ dd&quot;일&quot;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u val="double"/>
      <sz val="14"/>
      <color theme="1"/>
      <name val="맑은 고딕"/>
      <family val="3"/>
      <charset val="129"/>
      <scheme val="minor"/>
    </font>
    <font>
      <b/>
      <u val="double"/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4">
    <xf numFmtId="0" fontId="0" fillId="0" borderId="0" xfId="0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9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3" fontId="0" fillId="0" borderId="18" xfId="0" applyNumberFormat="1" applyBorder="1">
      <alignment vertical="center"/>
    </xf>
    <xf numFmtId="0" fontId="4" fillId="0" borderId="22" xfId="0" applyFon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3" xfId="0" applyBorder="1">
      <alignment vertical="center"/>
    </xf>
    <xf numFmtId="41" fontId="0" fillId="0" borderId="18" xfId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27" xfId="0" applyBorder="1">
      <alignment vertical="center"/>
    </xf>
    <xf numFmtId="41" fontId="0" fillId="0" borderId="9" xfId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>
      <alignment vertical="center"/>
    </xf>
    <xf numFmtId="41" fontId="0" fillId="0" borderId="5" xfId="1" applyFon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76" fontId="10" fillId="0" borderId="35" xfId="0" applyNumberFormat="1" applyFont="1" applyBorder="1" applyAlignment="1">
      <alignment horizontal="center" vertical="center"/>
    </xf>
    <xf numFmtId="176" fontId="10" fillId="0" borderId="36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176" fontId="10" fillId="0" borderId="39" xfId="0" applyNumberFormat="1" applyFont="1" applyBorder="1" applyAlignment="1">
      <alignment horizontal="center" vertical="center"/>
    </xf>
    <xf numFmtId="176" fontId="10" fillId="0" borderId="40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177" fontId="10" fillId="0" borderId="1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42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6" fontId="10" fillId="0" borderId="9" xfId="1" applyNumberFormat="1" applyFont="1" applyBorder="1" applyAlignment="1">
      <alignment horizontal="center" vertical="center"/>
    </xf>
    <xf numFmtId="176" fontId="10" fillId="0" borderId="42" xfId="1" applyNumberFormat="1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176" fontId="10" fillId="0" borderId="9" xfId="0" applyNumberFormat="1" applyFont="1" applyBorder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 vertical="center"/>
    </xf>
    <xf numFmtId="176" fontId="10" fillId="0" borderId="43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">
    <cellStyle name="쉼표 [0]" xfId="1" builtinId="6"/>
    <cellStyle name="쉼표 [0] 2" xfId="2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1&#51068;&#51068;&#48165;&#5166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1일일밥집예산보고"/>
      <sheetName val="일일밥집예산보고"/>
      <sheetName val="티켓판매내역"/>
      <sheetName val="음식판매내역"/>
      <sheetName val="2012 사역 내역"/>
      <sheetName val="Sheet3"/>
      <sheetName val="2011일일밥집예산보고_"/>
    </sheetNames>
    <sheetDataSet>
      <sheetData sheetId="0">
        <row r="5">
          <cell r="D5">
            <v>3785000</v>
          </cell>
          <cell r="J5">
            <v>1507780</v>
          </cell>
        </row>
        <row r="9">
          <cell r="C9">
            <v>1773500</v>
          </cell>
          <cell r="J9">
            <v>60190</v>
          </cell>
        </row>
        <row r="10">
          <cell r="C10">
            <v>108000</v>
          </cell>
          <cell r="J10">
            <v>70010</v>
          </cell>
        </row>
        <row r="11">
          <cell r="C11">
            <v>115000</v>
          </cell>
          <cell r="J11">
            <v>90000</v>
          </cell>
        </row>
        <row r="12">
          <cell r="C12">
            <v>50000</v>
          </cell>
          <cell r="J12">
            <v>100000</v>
          </cell>
        </row>
        <row r="13">
          <cell r="I13">
            <v>200000</v>
          </cell>
        </row>
        <row r="14">
          <cell r="I14">
            <v>100000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K5" sqref="K5:K8"/>
    </sheetView>
  </sheetViews>
  <sheetFormatPr defaultRowHeight="16.5"/>
  <cols>
    <col min="1" max="1" width="5.25" bestFit="1" customWidth="1"/>
    <col min="2" max="2" width="8.625" customWidth="1"/>
    <col min="3" max="4" width="8.75" customWidth="1"/>
    <col min="5" max="5" width="9.25" bestFit="1" customWidth="1"/>
    <col min="6" max="6" width="0.5" customWidth="1"/>
    <col min="7" max="7" width="10.5" customWidth="1"/>
    <col min="8" max="8" width="12" customWidth="1"/>
    <col min="9" max="11" width="9.25" bestFit="1" customWidth="1"/>
  </cols>
  <sheetData>
    <row r="1" spans="1:11" ht="17.25" thickBot="1"/>
    <row r="2" spans="1:11" ht="39" thickBo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ht="17.25" thickBot="1"/>
    <row r="4" spans="1:11">
      <c r="A4" s="4" t="s">
        <v>1</v>
      </c>
      <c r="B4" s="5"/>
      <c r="C4" s="6" t="s">
        <v>2</v>
      </c>
      <c r="D4" s="6" t="s">
        <v>3</v>
      </c>
      <c r="E4" s="7" t="s">
        <v>4</v>
      </c>
      <c r="G4" s="8" t="s">
        <v>5</v>
      </c>
      <c r="H4" s="9"/>
      <c r="I4" s="10" t="s">
        <v>6</v>
      </c>
      <c r="J4" s="10" t="s">
        <v>7</v>
      </c>
      <c r="K4" s="11" t="s">
        <v>4</v>
      </c>
    </row>
    <row r="5" spans="1:11" ht="33">
      <c r="A5" s="12" t="s">
        <v>8</v>
      </c>
      <c r="B5" s="13"/>
      <c r="C5" s="14">
        <f>'[1]2011일일밥집예산보고'!D5:D8</f>
        <v>3785000</v>
      </c>
      <c r="D5" s="14">
        <f>C5</f>
        <v>3785000</v>
      </c>
      <c r="E5" s="15">
        <f>SUM(D5:D8)</f>
        <v>5831500</v>
      </c>
      <c r="G5" s="16" t="s">
        <v>9</v>
      </c>
      <c r="H5" s="17" t="s">
        <v>10</v>
      </c>
      <c r="I5" s="14">
        <f>SUM('[1]2011일일밥집예산보고'!J5:J8,'[1]2011일일밥집예산보고'!J9)</f>
        <v>1567970</v>
      </c>
      <c r="J5" s="14">
        <f>I5</f>
        <v>1567970</v>
      </c>
      <c r="K5" s="15">
        <f>SUM(J5:J8)</f>
        <v>2127980</v>
      </c>
    </row>
    <row r="6" spans="1:11" ht="33">
      <c r="A6" s="18" t="s">
        <v>11</v>
      </c>
      <c r="B6" s="19" t="s">
        <v>12</v>
      </c>
      <c r="C6" s="14">
        <f>SUM('[1]2011일일밥집예산보고'!C9,'[1]2011일일밥집예산보고'!C11)</f>
        <v>1888500</v>
      </c>
      <c r="D6" s="20">
        <f>SUM(C6:C8)</f>
        <v>2046500</v>
      </c>
      <c r="E6" s="21"/>
      <c r="G6" s="16" t="s">
        <v>13</v>
      </c>
      <c r="H6" s="17" t="s">
        <v>14</v>
      </c>
      <c r="I6" s="22">
        <f>SUM('[1]2011일일밥집예산보고'!J10,'[1]2011일일밥집예산보고'!J11)</f>
        <v>160010</v>
      </c>
      <c r="J6" s="22">
        <f>I6</f>
        <v>160010</v>
      </c>
      <c r="K6" s="21"/>
    </row>
    <row r="7" spans="1:11">
      <c r="A7" s="23"/>
      <c r="B7" s="19" t="s">
        <v>15</v>
      </c>
      <c r="C7" s="19">
        <f>'[1]2011일일밥집예산보고'!C10</f>
        <v>108000</v>
      </c>
      <c r="D7" s="24"/>
      <c r="E7" s="21"/>
      <c r="G7" s="16" t="s">
        <v>16</v>
      </c>
      <c r="H7" s="25" t="s">
        <v>17</v>
      </c>
      <c r="I7" s="22">
        <f>'[1]2011일일밥집예산보고'!J12</f>
        <v>100000</v>
      </c>
      <c r="J7" s="22">
        <f>I7</f>
        <v>100000</v>
      </c>
      <c r="K7" s="21"/>
    </row>
    <row r="8" spans="1:11" ht="33.75" thickBot="1">
      <c r="A8" s="26"/>
      <c r="B8" s="27" t="s">
        <v>18</v>
      </c>
      <c r="C8" s="27">
        <f>'[1]2011일일밥집예산보고'!C12</f>
        <v>50000</v>
      </c>
      <c r="D8" s="28"/>
      <c r="E8" s="29"/>
      <c r="G8" s="30" t="s">
        <v>19</v>
      </c>
      <c r="H8" s="31" t="s">
        <v>20</v>
      </c>
      <c r="I8" s="32">
        <f>SUM('[1]2011일일밥집예산보고'!I13,'[1]2011일일밥집예산보고'!I14)</f>
        <v>300000</v>
      </c>
      <c r="J8" s="32">
        <f>I8</f>
        <v>300000</v>
      </c>
      <c r="K8" s="29"/>
    </row>
    <row r="9" spans="1:11" ht="6.75" customHeight="1" thickBot="1"/>
    <row r="10" spans="1:11" ht="21" thickBot="1">
      <c r="G10" s="33" t="s">
        <v>21</v>
      </c>
      <c r="H10" s="33"/>
      <c r="I10" s="34">
        <f>E5-K5</f>
        <v>3703520</v>
      </c>
      <c r="J10" s="35"/>
      <c r="K10" s="35"/>
    </row>
  </sheetData>
  <mergeCells count="10">
    <mergeCell ref="G10:H10"/>
    <mergeCell ref="I10:K10"/>
    <mergeCell ref="A2:K2"/>
    <mergeCell ref="A4:B4"/>
    <mergeCell ref="G4:H4"/>
    <mergeCell ref="A5:B5"/>
    <mergeCell ref="E5:E8"/>
    <mergeCell ref="K5:K8"/>
    <mergeCell ref="A6:A8"/>
    <mergeCell ref="D6:D8"/>
  </mergeCells>
  <phoneticPr fontId="2" type="noConversion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B19" sqref="B19"/>
    </sheetView>
  </sheetViews>
  <sheetFormatPr defaultRowHeight="16.5"/>
  <cols>
    <col min="2" max="2" width="6.125" customWidth="1"/>
    <col min="3" max="5" width="10.625" customWidth="1"/>
    <col min="6" max="6" width="13.625" customWidth="1"/>
    <col min="7" max="7" width="16.125" customWidth="1"/>
  </cols>
  <sheetData>
    <row r="1" spans="1:13" ht="30" customHeight="1" thickBot="1">
      <c r="A1" s="55" t="s">
        <v>41</v>
      </c>
      <c r="B1" s="54"/>
      <c r="C1" s="54"/>
      <c r="D1" s="54"/>
      <c r="E1" s="54"/>
      <c r="F1" s="54"/>
      <c r="G1" s="53"/>
    </row>
    <row r="2" spans="1:13" ht="30" customHeight="1" thickBot="1">
      <c r="A2" s="52" t="s">
        <v>40</v>
      </c>
      <c r="B2" s="51"/>
      <c r="C2" s="50" t="s">
        <v>39</v>
      </c>
      <c r="D2" s="50" t="s">
        <v>38</v>
      </c>
      <c r="E2" s="50" t="s">
        <v>25</v>
      </c>
      <c r="F2" s="50" t="s">
        <v>37</v>
      </c>
      <c r="G2" s="49" t="s">
        <v>36</v>
      </c>
    </row>
    <row r="3" spans="1:13" ht="50.1" customHeight="1">
      <c r="A3" s="4" t="s">
        <v>35</v>
      </c>
      <c r="B3" s="5"/>
      <c r="C3" s="6">
        <v>122</v>
      </c>
      <c r="D3" s="6">
        <v>58</v>
      </c>
      <c r="E3" s="6">
        <f>SUM(C3:D3)</f>
        <v>180</v>
      </c>
      <c r="F3" s="48">
        <v>1800000</v>
      </c>
      <c r="G3" s="47"/>
    </row>
    <row r="4" spans="1:13" ht="50.1" customHeight="1">
      <c r="A4" s="46" t="s">
        <v>34</v>
      </c>
      <c r="B4" s="45"/>
      <c r="C4" s="19">
        <v>42</v>
      </c>
      <c r="D4" s="19">
        <v>19</v>
      </c>
      <c r="E4" s="19">
        <f>SUM(C4:D4)</f>
        <v>61</v>
      </c>
      <c r="F4" s="44">
        <v>610000</v>
      </c>
      <c r="G4" s="43"/>
      <c r="M4" t="s">
        <v>33</v>
      </c>
    </row>
    <row r="5" spans="1:13" ht="50.1" customHeight="1">
      <c r="A5" s="46" t="s">
        <v>32</v>
      </c>
      <c r="B5" s="19" t="s">
        <v>31</v>
      </c>
      <c r="C5" s="19">
        <v>37</v>
      </c>
      <c r="D5" s="19">
        <v>20</v>
      </c>
      <c r="E5" s="19">
        <f>SUM(C5:D5)</f>
        <v>57</v>
      </c>
      <c r="F5" s="44">
        <v>570000</v>
      </c>
      <c r="G5" s="43"/>
    </row>
    <row r="6" spans="1:13" ht="50.1" customHeight="1">
      <c r="A6" s="46"/>
      <c r="B6" s="19" t="s">
        <v>30</v>
      </c>
      <c r="C6" s="19">
        <v>12</v>
      </c>
      <c r="D6" s="19">
        <v>9</v>
      </c>
      <c r="E6" s="19">
        <f>SUM(C6:D6)</f>
        <v>21</v>
      </c>
      <c r="F6" s="44">
        <v>210000</v>
      </c>
      <c r="G6" s="43"/>
    </row>
    <row r="7" spans="1:13" ht="50.1" customHeight="1">
      <c r="A7" s="46" t="s">
        <v>29</v>
      </c>
      <c r="B7" s="45"/>
      <c r="C7" s="19">
        <v>60.5</v>
      </c>
      <c r="D7" s="19">
        <v>22</v>
      </c>
      <c r="E7" s="19">
        <f>SUM(C7:D7)</f>
        <v>82.5</v>
      </c>
      <c r="F7" s="44">
        <v>412500</v>
      </c>
      <c r="G7" s="43"/>
    </row>
    <row r="8" spans="1:13" ht="50.1" customHeight="1">
      <c r="A8" s="46" t="s">
        <v>28</v>
      </c>
      <c r="B8" s="45"/>
      <c r="C8" s="19">
        <v>149</v>
      </c>
      <c r="D8" s="19">
        <v>100</v>
      </c>
      <c r="E8" s="19">
        <f>SUM(C8:D8)</f>
        <v>249</v>
      </c>
      <c r="F8" s="44">
        <v>1245000</v>
      </c>
      <c r="G8" s="43"/>
    </row>
    <row r="9" spans="1:13" ht="50.1" customHeight="1">
      <c r="A9" s="46" t="s">
        <v>27</v>
      </c>
      <c r="B9" s="45"/>
      <c r="C9" s="19">
        <v>34</v>
      </c>
      <c r="D9" s="19">
        <v>10</v>
      </c>
      <c r="E9" s="19">
        <f>SUM(C9:D9)</f>
        <v>44</v>
      </c>
      <c r="F9" s="44">
        <v>220000</v>
      </c>
      <c r="G9" s="43"/>
    </row>
    <row r="10" spans="1:13" ht="50.1" customHeight="1">
      <c r="A10" s="46" t="s">
        <v>26</v>
      </c>
      <c r="B10" s="45"/>
      <c r="C10" s="19">
        <v>48</v>
      </c>
      <c r="D10" s="19">
        <v>0</v>
      </c>
      <c r="E10" s="19">
        <f>SUM(C10:D10)</f>
        <v>48</v>
      </c>
      <c r="F10" s="44">
        <v>240000</v>
      </c>
      <c r="G10" s="43"/>
    </row>
    <row r="11" spans="1:13" ht="50.1" customHeight="1" thickBot="1">
      <c r="A11" s="42" t="s">
        <v>25</v>
      </c>
      <c r="B11" s="41"/>
      <c r="C11" s="41"/>
      <c r="D11" s="40"/>
      <c r="E11" s="27">
        <f>SUM(E3:E10)</f>
        <v>742.5</v>
      </c>
      <c r="F11" s="39">
        <f>SUM(F3:F10)</f>
        <v>5307500</v>
      </c>
      <c r="G11" s="38"/>
    </row>
    <row r="12" spans="1:13" ht="30" customHeight="1">
      <c r="A12" s="37" t="s">
        <v>24</v>
      </c>
      <c r="B12" s="37"/>
      <c r="C12" s="37"/>
      <c r="D12" s="37"/>
      <c r="E12" s="37"/>
      <c r="F12" s="37"/>
      <c r="G12" s="37"/>
    </row>
    <row r="13" spans="1:13" ht="30" customHeight="1">
      <c r="A13" s="36" t="s">
        <v>23</v>
      </c>
      <c r="B13" s="36"/>
      <c r="C13" s="36"/>
      <c r="D13" s="36"/>
      <c r="E13" s="36"/>
      <c r="F13" s="36"/>
      <c r="G13" s="36"/>
    </row>
    <row r="14" spans="1:13" ht="30" customHeight="1">
      <c r="A14" s="36" t="s">
        <v>22</v>
      </c>
      <c r="B14" s="36"/>
      <c r="C14" s="36"/>
      <c r="D14" s="36"/>
      <c r="E14" s="36"/>
      <c r="F14" s="36"/>
      <c r="G14" s="36"/>
    </row>
  </sheetData>
  <mergeCells count="13">
    <mergeCell ref="A14:G14"/>
    <mergeCell ref="A8:B8"/>
    <mergeCell ref="A9:B9"/>
    <mergeCell ref="A10:B10"/>
    <mergeCell ref="A11:D11"/>
    <mergeCell ref="A12:G12"/>
    <mergeCell ref="A13:G13"/>
    <mergeCell ref="A7:B7"/>
    <mergeCell ref="A1:G1"/>
    <mergeCell ref="A2:B2"/>
    <mergeCell ref="A3:B3"/>
    <mergeCell ref="A4:B4"/>
    <mergeCell ref="A5:A6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B44" sqref="B44"/>
    </sheetView>
  </sheetViews>
  <sheetFormatPr defaultRowHeight="16.5"/>
  <cols>
    <col min="1" max="1" width="8.5" style="82" bestFit="1" customWidth="1"/>
    <col min="2" max="2" width="11.125" style="82" bestFit="1" customWidth="1"/>
    <col min="3" max="3" width="8.875" style="82" bestFit="1" customWidth="1"/>
    <col min="4" max="4" width="8.875" style="83" bestFit="1" customWidth="1"/>
    <col min="5" max="5" width="10.625" style="82" customWidth="1"/>
    <col min="6" max="6" width="22.625" style="82" customWidth="1"/>
  </cols>
  <sheetData>
    <row r="1" spans="1:6" ht="30" customHeight="1" thickBot="1">
      <c r="A1" s="56" t="s">
        <v>42</v>
      </c>
      <c r="B1" s="56"/>
      <c r="C1" s="56"/>
      <c r="D1" s="56"/>
      <c r="E1" s="56"/>
      <c r="F1" s="56"/>
    </row>
    <row r="2" spans="1:6" ht="21" customHeight="1" thickBot="1">
      <c r="A2" s="57" t="s">
        <v>43</v>
      </c>
      <c r="B2" s="58" t="s">
        <v>44</v>
      </c>
      <c r="C2" s="59" t="s">
        <v>45</v>
      </c>
      <c r="D2" s="59" t="s">
        <v>46</v>
      </c>
      <c r="E2" s="60" t="s">
        <v>47</v>
      </c>
      <c r="F2" s="61" t="s">
        <v>48</v>
      </c>
    </row>
    <row r="3" spans="1:6" ht="21" customHeight="1" thickTop="1">
      <c r="A3" s="62"/>
      <c r="B3" s="63" t="s">
        <v>49</v>
      </c>
      <c r="C3" s="64">
        <v>85000</v>
      </c>
      <c r="D3" s="64"/>
      <c r="E3" s="65"/>
      <c r="F3" s="66"/>
    </row>
    <row r="4" spans="1:6" ht="21" customHeight="1">
      <c r="A4" s="67">
        <v>40878</v>
      </c>
      <c r="B4" s="68" t="s">
        <v>50</v>
      </c>
      <c r="C4" s="69">
        <v>3700000</v>
      </c>
      <c r="D4" s="69"/>
      <c r="E4" s="70"/>
      <c r="F4" s="71"/>
    </row>
    <row r="5" spans="1:6" ht="21" customHeight="1">
      <c r="A5" s="72" t="s">
        <v>51</v>
      </c>
      <c r="B5" s="68" t="s">
        <v>52</v>
      </c>
      <c r="C5" s="69"/>
      <c r="D5" s="73">
        <v>100000</v>
      </c>
      <c r="E5" s="74"/>
      <c r="F5" s="71"/>
    </row>
    <row r="6" spans="1:6" ht="21" customHeight="1">
      <c r="A6" s="72"/>
      <c r="B6" s="68" t="s">
        <v>53</v>
      </c>
      <c r="C6" s="69"/>
      <c r="D6" s="73">
        <v>100000</v>
      </c>
      <c r="E6" s="74"/>
      <c r="F6" s="71"/>
    </row>
    <row r="7" spans="1:6" ht="21" customHeight="1">
      <c r="A7" s="72"/>
      <c r="B7" s="75" t="s">
        <v>54</v>
      </c>
      <c r="C7" s="76"/>
      <c r="D7" s="69">
        <v>600000</v>
      </c>
      <c r="E7" s="74"/>
      <c r="F7" s="71"/>
    </row>
    <row r="8" spans="1:6" ht="21" customHeight="1">
      <c r="A8" s="72" t="s">
        <v>55</v>
      </c>
      <c r="B8" s="68" t="s">
        <v>56</v>
      </c>
      <c r="C8" s="69"/>
      <c r="D8" s="73">
        <v>100000</v>
      </c>
      <c r="E8" s="74"/>
      <c r="F8" s="71"/>
    </row>
    <row r="9" spans="1:6" ht="21" customHeight="1">
      <c r="A9" s="72"/>
      <c r="B9" s="68" t="s">
        <v>57</v>
      </c>
      <c r="C9" s="69"/>
      <c r="D9" s="73">
        <v>100000</v>
      </c>
      <c r="E9" s="74"/>
      <c r="F9" s="71"/>
    </row>
    <row r="10" spans="1:6" ht="21" customHeight="1">
      <c r="A10" s="72"/>
      <c r="B10" s="68" t="s">
        <v>58</v>
      </c>
      <c r="C10" s="69"/>
      <c r="D10" s="69">
        <v>100000</v>
      </c>
      <c r="E10" s="70"/>
      <c r="F10" s="71"/>
    </row>
    <row r="11" spans="1:6" ht="21" customHeight="1">
      <c r="A11" s="72" t="s">
        <v>59</v>
      </c>
      <c r="B11" s="68" t="s">
        <v>56</v>
      </c>
      <c r="C11" s="69"/>
      <c r="D11" s="73">
        <v>100000</v>
      </c>
      <c r="E11" s="74"/>
      <c r="F11" s="71"/>
    </row>
    <row r="12" spans="1:6" ht="21" customHeight="1">
      <c r="A12" s="72"/>
      <c r="B12" s="68" t="s">
        <v>57</v>
      </c>
      <c r="C12" s="69"/>
      <c r="D12" s="73">
        <v>100000</v>
      </c>
      <c r="E12" s="74"/>
      <c r="F12" s="71"/>
    </row>
    <row r="13" spans="1:6" ht="21" customHeight="1">
      <c r="A13" s="72" t="s">
        <v>60</v>
      </c>
      <c r="B13" s="68" t="s">
        <v>56</v>
      </c>
      <c r="C13" s="69"/>
      <c r="D13" s="73">
        <v>100000</v>
      </c>
      <c r="E13" s="74"/>
      <c r="F13" s="71"/>
    </row>
    <row r="14" spans="1:6" ht="21" customHeight="1">
      <c r="A14" s="72"/>
      <c r="B14" s="68" t="s">
        <v>57</v>
      </c>
      <c r="C14" s="69"/>
      <c r="D14" s="73">
        <v>100000</v>
      </c>
      <c r="E14" s="74"/>
      <c r="F14" s="71"/>
    </row>
    <row r="15" spans="1:6" ht="21" customHeight="1">
      <c r="A15" s="72" t="s">
        <v>61</v>
      </c>
      <c r="B15" s="68" t="s">
        <v>56</v>
      </c>
      <c r="C15" s="69"/>
      <c r="D15" s="73">
        <v>100000</v>
      </c>
      <c r="E15" s="74"/>
      <c r="F15" s="71"/>
    </row>
    <row r="16" spans="1:6" ht="21" customHeight="1">
      <c r="A16" s="72"/>
      <c r="B16" s="68" t="s">
        <v>57</v>
      </c>
      <c r="C16" s="69"/>
      <c r="D16" s="73">
        <v>100000</v>
      </c>
      <c r="E16" s="74"/>
      <c r="F16" s="71"/>
    </row>
    <row r="17" spans="1:6" ht="21" customHeight="1">
      <c r="A17" s="72" t="s">
        <v>62</v>
      </c>
      <c r="B17" s="68" t="s">
        <v>56</v>
      </c>
      <c r="C17" s="69"/>
      <c r="D17" s="73">
        <v>100000</v>
      </c>
      <c r="E17" s="74"/>
      <c r="F17" s="71"/>
    </row>
    <row r="18" spans="1:6" ht="21" customHeight="1">
      <c r="A18" s="72"/>
      <c r="B18" s="68" t="s">
        <v>57</v>
      </c>
      <c r="C18" s="69"/>
      <c r="D18" s="73">
        <v>100000</v>
      </c>
      <c r="E18" s="74"/>
      <c r="F18" s="71"/>
    </row>
    <row r="19" spans="1:6" ht="21" customHeight="1">
      <c r="A19" s="72"/>
      <c r="B19" s="68" t="s">
        <v>63</v>
      </c>
      <c r="C19" s="69"/>
      <c r="D19" s="69">
        <v>100000</v>
      </c>
      <c r="E19" s="70"/>
      <c r="F19" s="71"/>
    </row>
    <row r="20" spans="1:6" ht="21" customHeight="1">
      <c r="A20" s="72" t="s">
        <v>64</v>
      </c>
      <c r="B20" s="68" t="s">
        <v>56</v>
      </c>
      <c r="C20" s="69"/>
      <c r="D20" s="73">
        <v>100000</v>
      </c>
      <c r="E20" s="74"/>
      <c r="F20" s="71"/>
    </row>
    <row r="21" spans="1:6" ht="21" customHeight="1">
      <c r="A21" s="72"/>
      <c r="B21" s="68" t="s">
        <v>57</v>
      </c>
      <c r="C21" s="69"/>
      <c r="D21" s="73">
        <v>100000</v>
      </c>
      <c r="E21" s="74"/>
      <c r="F21" s="71"/>
    </row>
    <row r="22" spans="1:6" ht="21" customHeight="1">
      <c r="A22" s="72" t="s">
        <v>65</v>
      </c>
      <c r="B22" s="68" t="s">
        <v>56</v>
      </c>
      <c r="C22" s="69"/>
      <c r="D22" s="73">
        <v>100000</v>
      </c>
      <c r="E22" s="74"/>
      <c r="F22" s="71"/>
    </row>
    <row r="23" spans="1:6" ht="21" customHeight="1">
      <c r="A23" s="72"/>
      <c r="B23" s="68" t="s">
        <v>57</v>
      </c>
      <c r="C23" s="69"/>
      <c r="D23" s="73">
        <v>100000</v>
      </c>
      <c r="E23" s="74"/>
      <c r="F23" s="71"/>
    </row>
    <row r="24" spans="1:6" ht="21" customHeight="1">
      <c r="A24" s="72" t="s">
        <v>66</v>
      </c>
      <c r="B24" s="68" t="s">
        <v>56</v>
      </c>
      <c r="C24" s="69"/>
      <c r="D24" s="73">
        <v>100000</v>
      </c>
      <c r="E24" s="74"/>
      <c r="F24" s="71"/>
    </row>
    <row r="25" spans="1:6" ht="21" customHeight="1">
      <c r="A25" s="72"/>
      <c r="B25" s="68" t="s">
        <v>57</v>
      </c>
      <c r="C25" s="69"/>
      <c r="D25" s="73">
        <v>100000</v>
      </c>
      <c r="E25" s="74"/>
      <c r="F25" s="71"/>
    </row>
    <row r="26" spans="1:6" ht="21" customHeight="1">
      <c r="A26" s="72" t="s">
        <v>67</v>
      </c>
      <c r="B26" s="68" t="s">
        <v>56</v>
      </c>
      <c r="C26" s="69"/>
      <c r="D26" s="73">
        <v>100000</v>
      </c>
      <c r="E26" s="74"/>
      <c r="F26" s="71"/>
    </row>
    <row r="27" spans="1:6" ht="21" customHeight="1">
      <c r="A27" s="72"/>
      <c r="B27" s="68" t="s">
        <v>57</v>
      </c>
      <c r="C27" s="69"/>
      <c r="D27" s="73">
        <v>100000</v>
      </c>
      <c r="E27" s="74"/>
      <c r="F27" s="71"/>
    </row>
    <row r="28" spans="1:6" ht="21" customHeight="1">
      <c r="A28" s="72"/>
      <c r="B28" s="68" t="s">
        <v>68</v>
      </c>
      <c r="C28" s="69"/>
      <c r="D28" s="69">
        <v>100000</v>
      </c>
      <c r="E28" s="70"/>
      <c r="F28" s="71"/>
    </row>
    <row r="29" spans="1:6" ht="21" customHeight="1">
      <c r="A29" s="72" t="s">
        <v>69</v>
      </c>
      <c r="B29" s="68" t="s">
        <v>56</v>
      </c>
      <c r="C29" s="69"/>
      <c r="D29" s="73">
        <v>100000</v>
      </c>
      <c r="E29" s="74"/>
      <c r="F29" s="71"/>
    </row>
    <row r="30" spans="1:6" ht="21" customHeight="1">
      <c r="A30" s="72"/>
      <c r="B30" s="68" t="s">
        <v>57</v>
      </c>
      <c r="C30" s="69"/>
      <c r="D30" s="73">
        <v>100000</v>
      </c>
      <c r="E30" s="74"/>
      <c r="F30" s="71"/>
    </row>
    <row r="31" spans="1:6" ht="21" customHeight="1">
      <c r="A31" s="72" t="s">
        <v>70</v>
      </c>
      <c r="B31" s="68" t="s">
        <v>56</v>
      </c>
      <c r="C31" s="69"/>
      <c r="D31" s="73">
        <v>100000</v>
      </c>
      <c r="E31" s="74"/>
      <c r="F31" s="71"/>
    </row>
    <row r="32" spans="1:6" ht="21" customHeight="1">
      <c r="A32" s="72"/>
      <c r="B32" s="68" t="s">
        <v>57</v>
      </c>
      <c r="C32" s="69"/>
      <c r="D32" s="73">
        <v>100000</v>
      </c>
      <c r="E32" s="74"/>
      <c r="F32" s="71"/>
    </row>
    <row r="33" spans="1:6" ht="21" customHeight="1" thickBot="1">
      <c r="A33" s="77" t="s">
        <v>71</v>
      </c>
      <c r="B33" s="78"/>
      <c r="C33" s="79">
        <f xml:space="preserve"> SUM(C3:C4)</f>
        <v>3785000</v>
      </c>
      <c r="D33" s="79">
        <f>SUM(D3:D32)</f>
        <v>3300000</v>
      </c>
      <c r="E33" s="80">
        <f xml:space="preserve"> C33-D33</f>
        <v>485000</v>
      </c>
      <c r="F33" s="81"/>
    </row>
  </sheetData>
  <mergeCells count="14">
    <mergeCell ref="A31:A32"/>
    <mergeCell ref="A33:B33"/>
    <mergeCell ref="A17:A19"/>
    <mergeCell ref="A20:A21"/>
    <mergeCell ref="A22:A23"/>
    <mergeCell ref="A24:A25"/>
    <mergeCell ref="A26:A28"/>
    <mergeCell ref="A29:A30"/>
    <mergeCell ref="A1:F1"/>
    <mergeCell ref="A5:A7"/>
    <mergeCell ref="A8:A10"/>
    <mergeCell ref="A11:A12"/>
    <mergeCell ref="A13:A14"/>
    <mergeCell ref="A15:A1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일일밥집예산보고</vt:lpstr>
      <vt:lpstr>음식판매내역</vt:lpstr>
      <vt:lpstr>2012 사역 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촉</dc:creator>
  <cp:lastModifiedBy>촉</cp:lastModifiedBy>
  <dcterms:created xsi:type="dcterms:W3CDTF">2012-10-23T14:51:05Z</dcterms:created>
  <dcterms:modified xsi:type="dcterms:W3CDTF">2012-10-23T14:53:43Z</dcterms:modified>
</cp:coreProperties>
</file>